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76" yWindow="60" windowWidth="20868" windowHeight="9816"/>
  </bookViews>
  <sheets>
    <sheet name="Tabelle1" sheetId="1" r:id="rId1"/>
    <sheet name="Tabelle2" sheetId="2" r:id="rId2"/>
    <sheet name="Tabelle3" sheetId="3" r:id="rId3"/>
  </sheets>
  <calcPr calcId="144525"/>
</workbook>
</file>

<file path=xl/calcChain.xml><?xml version="1.0" encoding="utf-8"?>
<calcChain xmlns="http://schemas.openxmlformats.org/spreadsheetml/2006/main">
  <c r="C34" i="1" l="1"/>
  <c r="C14" i="1"/>
  <c r="C13" i="1"/>
  <c r="C24" i="1" l="1"/>
  <c r="C23" i="1"/>
  <c r="C35" i="1"/>
  <c r="C26" i="1" l="1"/>
  <c r="C36" i="1" l="1"/>
  <c r="C32" i="1"/>
  <c r="C33" i="1" s="1"/>
  <c r="C39" i="1" l="1"/>
  <c r="C37" i="1"/>
  <c r="C38" i="1" s="1"/>
</calcChain>
</file>

<file path=xl/sharedStrings.xml><?xml version="1.0" encoding="utf-8"?>
<sst xmlns="http://schemas.openxmlformats.org/spreadsheetml/2006/main" count="89" uniqueCount="72">
  <si>
    <t>P</t>
  </si>
  <si>
    <t>portal mass</t>
  </si>
  <si>
    <t>m</t>
  </si>
  <si>
    <t>kg</t>
  </si>
  <si>
    <t>n</t>
  </si>
  <si>
    <t>efficiency linear system</t>
  </si>
  <si>
    <t>Md</t>
  </si>
  <si>
    <t>Nm</t>
  </si>
  <si>
    <t>mm</t>
  </si>
  <si>
    <t>radius ball screw</t>
  </si>
  <si>
    <t>r</t>
  </si>
  <si>
    <t>axis mass</t>
  </si>
  <si>
    <t>ma</t>
  </si>
  <si>
    <t>mp</t>
  </si>
  <si>
    <t>Maximum CNC acceleration:</t>
  </si>
  <si>
    <t>Maximum CNC velocity:</t>
  </si>
  <si>
    <t>Hz</t>
  </si>
  <si>
    <t>Value</t>
  </si>
  <si>
    <t>Unit</t>
  </si>
  <si>
    <t>Symbol</t>
  </si>
  <si>
    <t>Microstepping</t>
  </si>
  <si>
    <t>%</t>
  </si>
  <si>
    <t>Stepper: steps per turn</t>
  </si>
  <si>
    <t>N</t>
  </si>
  <si>
    <t>ns</t>
  </si>
  <si>
    <t>nt</t>
  </si>
  <si>
    <t>1/min</t>
  </si>
  <si>
    <t>screw thread width</t>
  </si>
  <si>
    <t>Max allowable screw thread rpm</t>
  </si>
  <si>
    <t>f</t>
  </si>
  <si>
    <t>1/s</t>
  </si>
  <si>
    <t>max. stepper rpm ns = f / (N * ns)</t>
  </si>
  <si>
    <t>vMax</t>
  </si>
  <si>
    <t>mm/s</t>
  </si>
  <si>
    <t>mm/s^2</t>
  </si>
  <si>
    <t>vMax = (ns &gt; nt ? nt : ns)</t>
  </si>
  <si>
    <t>aMax</t>
  </si>
  <si>
    <t>aMax = Md / (y + (J/P))</t>
  </si>
  <si>
    <t>stepper torque @ vMax</t>
  </si>
  <si>
    <t>CNC kinematics helper</t>
  </si>
  <si>
    <t>microsteps/step</t>
  </si>
  <si>
    <t>steps/n</t>
  </si>
  <si>
    <t>m^2kg</t>
  </si>
  <si>
    <t>mkg</t>
  </si>
  <si>
    <t>helper y = mp*P/2pi*n</t>
  </si>
  <si>
    <t>moment of inertia J = m/2*r^2</t>
  </si>
  <si>
    <t>J</t>
  </si>
  <si>
    <t>y</t>
  </si>
  <si>
    <t>Safety margin velocity</t>
  </si>
  <si>
    <t>vProt</t>
  </si>
  <si>
    <t>Safety margin acceleration</t>
  </si>
  <si>
    <t>vAcc</t>
  </si>
  <si>
    <t>Results</t>
  </si>
  <si>
    <t>recommended velocity</t>
  </si>
  <si>
    <t>v</t>
  </si>
  <si>
    <t>recommended acceleration</t>
  </si>
  <si>
    <t>a</t>
  </si>
  <si>
    <t>time needed: 0 to top speed</t>
  </si>
  <si>
    <t>distance needed: 0 to top speed</t>
  </si>
  <si>
    <t>sec</t>
  </si>
  <si>
    <t>t = vMax / aMax</t>
  </si>
  <si>
    <t>s = a/2t^2 +vt +0</t>
  </si>
  <si>
    <t>Axial force on construction</t>
  </si>
  <si>
    <t>Fax</t>
  </si>
  <si>
    <t>to be entered</t>
  </si>
  <si>
    <t>recommendation</t>
  </si>
  <si>
    <t>Disclaimer: no responsibility is taken for the correctness of this information.</t>
  </si>
  <si>
    <t>Schallbert, April 2022</t>
  </si>
  <si>
    <t>supported total axes's step frequency</t>
  </si>
  <si>
    <t>na</t>
  </si>
  <si>
    <t>none</t>
  </si>
  <si>
    <t>Number of axes (X, Y, Z, A, B,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</si>
</sst>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164" fontId="0" fillId="0" borderId="0" xfId="0" applyNumberFormat="1"/>
    <xf numFmtId="1" fontId="0" fillId="0" borderId="0" xfId="0" applyNumberFormat="1"/>
    <xf numFmtId="0" fontId="3" fillId="0" borderId="0" xfId="0" applyFont="1"/>
    <xf numFmtId="1" fontId="3" fillId="0" borderId="0" xfId="0" applyNumberFormat="1" applyFont="1"/>
    <xf numFmtId="1" fontId="3" fillId="0" borderId="0" xfId="0" applyNumberFormat="1" applyFont="1" applyAlignment="1">
      <alignment horizontal="left" indent="2"/>
    </xf>
    <xf numFmtId="0" fontId="0" fillId="2" borderId="0" xfId="0" applyFill="1"/>
    <xf numFmtId="9" fontId="0" fillId="2" borderId="0" xfId="1" applyFont="1" applyFill="1"/>
    <xf numFmtId="0" fontId="0" fillId="3" borderId="0" xfId="0" applyFill="1"/>
    <xf numFmtId="1" fontId="0" fillId="3" borderId="0" xfId="0" applyNumberFormat="1" applyFill="1"/>
    <xf numFmtId="165" fontId="0" fillId="0" borderId="0" xfId="0" applyNumberFormat="1" applyAlignment="1"/>
    <xf numFmtId="164" fontId="0" fillId="3" borderId="0" xfId="0" applyNumberFormat="1" applyFill="1"/>
    <xf numFmtId="165" fontId="0" fillId="3" borderId="0" xfId="0" applyNumberFormat="1" applyFill="1" applyAlignme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10" workbookViewId="0">
      <selection activeCell="C43" sqref="C43"/>
    </sheetView>
  </sheetViews>
  <sheetFormatPr baseColWidth="10" defaultRowHeight="14.4" x14ac:dyDescent="0.3"/>
  <cols>
    <col min="1" max="1" width="32.5546875" bestFit="1" customWidth="1"/>
    <col min="3" max="3" width="10.44140625" customWidth="1"/>
    <col min="4" max="4" width="14.109375" bestFit="1" customWidth="1"/>
  </cols>
  <sheetData>
    <row r="1" spans="1:4" ht="15.6" x14ac:dyDescent="0.3">
      <c r="A1" s="14" t="s">
        <v>39</v>
      </c>
      <c r="B1" s="7" t="s">
        <v>64</v>
      </c>
      <c r="C1" s="9" t="s">
        <v>65</v>
      </c>
    </row>
    <row r="2" spans="1:4" x14ac:dyDescent="0.3">
      <c r="A2" s="16" t="s">
        <v>66</v>
      </c>
      <c r="B2" s="16"/>
      <c r="C2" s="16"/>
      <c r="D2" s="16"/>
    </row>
    <row r="3" spans="1:4" x14ac:dyDescent="0.3">
      <c r="A3" s="15" t="s">
        <v>67</v>
      </c>
      <c r="B3" s="15"/>
      <c r="C3" s="15"/>
      <c r="D3" s="15"/>
    </row>
    <row r="5" spans="1:4" x14ac:dyDescent="0.3">
      <c r="A5" s="1" t="s">
        <v>15</v>
      </c>
      <c r="B5" t="s">
        <v>19</v>
      </c>
      <c r="C5" t="s">
        <v>17</v>
      </c>
      <c r="D5" t="s">
        <v>18</v>
      </c>
    </row>
    <row r="6" spans="1:4" x14ac:dyDescent="0.3">
      <c r="A6" s="17" t="s">
        <v>71</v>
      </c>
      <c r="B6" t="s">
        <v>69</v>
      </c>
      <c r="C6" s="7">
        <v>3</v>
      </c>
      <c r="D6" t="s">
        <v>70</v>
      </c>
    </row>
    <row r="7" spans="1:4" x14ac:dyDescent="0.3">
      <c r="A7" t="s">
        <v>68</v>
      </c>
      <c r="B7" t="s">
        <v>29</v>
      </c>
      <c r="C7" s="7">
        <v>125000</v>
      </c>
      <c r="D7" t="s">
        <v>16</v>
      </c>
    </row>
    <row r="8" spans="1:4" x14ac:dyDescent="0.3">
      <c r="A8" t="s">
        <v>20</v>
      </c>
      <c r="B8" t="s">
        <v>23</v>
      </c>
      <c r="C8" s="7">
        <v>16</v>
      </c>
      <c r="D8" t="s">
        <v>40</v>
      </c>
    </row>
    <row r="9" spans="1:4" x14ac:dyDescent="0.3">
      <c r="A9" t="s">
        <v>22</v>
      </c>
      <c r="B9" t="s">
        <v>24</v>
      </c>
      <c r="C9" s="7">
        <v>200</v>
      </c>
      <c r="D9" t="s">
        <v>41</v>
      </c>
    </row>
    <row r="10" spans="1:4" x14ac:dyDescent="0.3">
      <c r="A10" t="s">
        <v>28</v>
      </c>
      <c r="B10" t="s">
        <v>25</v>
      </c>
      <c r="C10" s="7">
        <v>1700</v>
      </c>
      <c r="D10" t="s">
        <v>26</v>
      </c>
    </row>
    <row r="11" spans="1:4" x14ac:dyDescent="0.3">
      <c r="A11" t="s">
        <v>27</v>
      </c>
      <c r="B11" t="s">
        <v>0</v>
      </c>
      <c r="C11" s="7">
        <v>0.01</v>
      </c>
      <c r="D11" t="s">
        <v>2</v>
      </c>
    </row>
    <row r="13" spans="1:4" x14ac:dyDescent="0.3">
      <c r="A13" t="s">
        <v>31</v>
      </c>
      <c r="B13" t="s">
        <v>24</v>
      </c>
      <c r="C13">
        <f>(C7/C6/C9/C8)</f>
        <v>13.020833333333332</v>
      </c>
      <c r="D13" t="s">
        <v>30</v>
      </c>
    </row>
    <row r="14" spans="1:4" x14ac:dyDescent="0.3">
      <c r="A14" s="4" t="s">
        <v>35</v>
      </c>
      <c r="B14" s="4" t="s">
        <v>32</v>
      </c>
      <c r="C14" s="5">
        <f>IF(C13&gt;(C10/60),C10/60*C11,C13*C11)*1000</f>
        <v>130.20833333333331</v>
      </c>
      <c r="D14" s="4" t="s">
        <v>33</v>
      </c>
    </row>
    <row r="16" spans="1:4" x14ac:dyDescent="0.3">
      <c r="A16" s="1" t="s">
        <v>14</v>
      </c>
    </row>
    <row r="17" spans="1:6" x14ac:dyDescent="0.3">
      <c r="A17" t="s">
        <v>1</v>
      </c>
      <c r="B17" t="s">
        <v>13</v>
      </c>
      <c r="C17" s="7">
        <v>40</v>
      </c>
      <c r="D17" t="s">
        <v>3</v>
      </c>
    </row>
    <row r="18" spans="1:6" x14ac:dyDescent="0.3">
      <c r="A18" t="s">
        <v>5</v>
      </c>
      <c r="B18" t="s">
        <v>4</v>
      </c>
      <c r="C18" s="8">
        <v>0.77</v>
      </c>
      <c r="D18" t="s">
        <v>21</v>
      </c>
    </row>
    <row r="19" spans="1:6" x14ac:dyDescent="0.3">
      <c r="A19" t="s">
        <v>38</v>
      </c>
      <c r="B19" t="s">
        <v>6</v>
      </c>
      <c r="C19" s="7">
        <v>0.9</v>
      </c>
      <c r="D19" t="s">
        <v>7</v>
      </c>
    </row>
    <row r="20" spans="1:6" x14ac:dyDescent="0.3">
      <c r="A20" t="s">
        <v>9</v>
      </c>
      <c r="B20" t="s">
        <v>10</v>
      </c>
      <c r="C20" s="7">
        <v>8.0000000000000002E-3</v>
      </c>
      <c r="D20" t="s">
        <v>2</v>
      </c>
    </row>
    <row r="21" spans="1:6" x14ac:dyDescent="0.3">
      <c r="A21" t="s">
        <v>11</v>
      </c>
      <c r="B21" t="s">
        <v>12</v>
      </c>
      <c r="C21" s="7">
        <v>4</v>
      </c>
      <c r="D21" t="s">
        <v>3</v>
      </c>
    </row>
    <row r="23" spans="1:6" x14ac:dyDescent="0.3">
      <c r="A23" t="s">
        <v>44</v>
      </c>
      <c r="B23" t="s">
        <v>47</v>
      </c>
      <c r="C23">
        <f>C17*C11/(2*PI()*C18)</f>
        <v>8.2677892515270315E-2</v>
      </c>
      <c r="D23" t="s">
        <v>43</v>
      </c>
    </row>
    <row r="24" spans="1:6" x14ac:dyDescent="0.3">
      <c r="A24" t="s">
        <v>45</v>
      </c>
      <c r="B24" t="s">
        <v>46</v>
      </c>
      <c r="C24">
        <f>C21/2*C20^2/C18</f>
        <v>1.6623376623376622E-4</v>
      </c>
      <c r="D24" t="s">
        <v>42</v>
      </c>
    </row>
    <row r="26" spans="1:6" x14ac:dyDescent="0.3">
      <c r="A26" s="4" t="s">
        <v>37</v>
      </c>
      <c r="B26" s="4" t="s">
        <v>36</v>
      </c>
      <c r="C26" s="6">
        <f>C19/(C23+(C24/C11))*1000</f>
        <v>9063.3282717001057</v>
      </c>
      <c r="D26" s="4" t="s">
        <v>34</v>
      </c>
      <c r="F26" s="4"/>
    </row>
    <row r="28" spans="1:6" x14ac:dyDescent="0.3">
      <c r="A28" t="s">
        <v>48</v>
      </c>
      <c r="B28" t="s">
        <v>49</v>
      </c>
      <c r="C28" s="8">
        <v>0</v>
      </c>
      <c r="D28" t="s">
        <v>21</v>
      </c>
    </row>
    <row r="29" spans="1:6" x14ac:dyDescent="0.3">
      <c r="A29" t="s">
        <v>50</v>
      </c>
      <c r="B29" t="s">
        <v>51</v>
      </c>
      <c r="C29" s="8">
        <v>-0.95</v>
      </c>
      <c r="D29" t="s">
        <v>21</v>
      </c>
    </row>
    <row r="31" spans="1:6" x14ac:dyDescent="0.3">
      <c r="A31" s="1" t="s">
        <v>52</v>
      </c>
    </row>
    <row r="32" spans="1:6" x14ac:dyDescent="0.3">
      <c r="A32" t="s">
        <v>57</v>
      </c>
      <c r="B32" t="s">
        <v>60</v>
      </c>
      <c r="C32" s="2">
        <f>C14/C26</f>
        <v>1.4366503058253316E-2</v>
      </c>
      <c r="D32" t="s">
        <v>59</v>
      </c>
    </row>
    <row r="33" spans="1:4" x14ac:dyDescent="0.3">
      <c r="A33" t="s">
        <v>58</v>
      </c>
      <c r="B33" t="s">
        <v>61</v>
      </c>
      <c r="C33" s="11">
        <f>C32^2*C26/2</f>
        <v>0.93531920952170011</v>
      </c>
      <c r="D33" t="s">
        <v>8</v>
      </c>
    </row>
    <row r="34" spans="1:4" x14ac:dyDescent="0.3">
      <c r="A34" t="s">
        <v>62</v>
      </c>
      <c r="B34" t="s">
        <v>63</v>
      </c>
      <c r="C34" s="3">
        <f>C17*C26/1000</f>
        <v>362.53313086800421</v>
      </c>
      <c r="D34" t="s">
        <v>23</v>
      </c>
    </row>
    <row r="35" spans="1:4" x14ac:dyDescent="0.3">
      <c r="A35" t="s">
        <v>53</v>
      </c>
      <c r="B35" t="s">
        <v>54</v>
      </c>
      <c r="C35" s="10">
        <f>(1+C28)*C14</f>
        <v>130.20833333333331</v>
      </c>
      <c r="D35" t="s">
        <v>33</v>
      </c>
    </row>
    <row r="36" spans="1:4" x14ac:dyDescent="0.3">
      <c r="A36" t="s">
        <v>55</v>
      </c>
      <c r="B36" t="s">
        <v>56</v>
      </c>
      <c r="C36" s="10">
        <f>(1+C29)*C26</f>
        <v>453.16641358500567</v>
      </c>
      <c r="D36" t="s">
        <v>34</v>
      </c>
    </row>
    <row r="37" spans="1:4" x14ac:dyDescent="0.3">
      <c r="A37" t="s">
        <v>57</v>
      </c>
      <c r="B37" t="s">
        <v>60</v>
      </c>
      <c r="C37" s="12">
        <f>C35/C36</f>
        <v>0.2873300611650661</v>
      </c>
      <c r="D37" t="s">
        <v>59</v>
      </c>
    </row>
    <row r="38" spans="1:4" x14ac:dyDescent="0.3">
      <c r="A38" t="s">
        <v>58</v>
      </c>
      <c r="B38" t="s">
        <v>61</v>
      </c>
      <c r="C38" s="13">
        <f>C37^2*C36/2</f>
        <v>18.70638419043399</v>
      </c>
      <c r="D38" t="s">
        <v>8</v>
      </c>
    </row>
    <row r="39" spans="1:4" x14ac:dyDescent="0.3">
      <c r="A39" t="s">
        <v>62</v>
      </c>
      <c r="B39" t="s">
        <v>63</v>
      </c>
      <c r="C39" s="10">
        <f>C17*C36/1000</f>
        <v>18.126656543400227</v>
      </c>
      <c r="D39" t="s">
        <v>23</v>
      </c>
    </row>
  </sheetData>
  <mergeCells count="1">
    <mergeCell ref="A2:D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2022-04-24T19:08:20Z</dcterms:created>
  <dcterms:modified xsi:type="dcterms:W3CDTF">2023-03-27T20:24:36Z</dcterms:modified>
</cp:coreProperties>
</file>